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centralebanksr-my.sharepoint.com/personal/oread_cbvs_sr/Documents/Financial Soundness Indicators/Q1 2026/Finaal/"/>
    </mc:Choice>
  </mc:AlternateContent>
  <xr:revisionPtr revIDLastSave="8" documentId="13_ncr:1_{1DFC9EA8-F22B-4606-B12B-6B81EED990F4}" xr6:coauthVersionLast="47" xr6:coauthVersionMax="47" xr10:uidLastSave="{E7D675B5-7B3B-4262-AF76-EEFFB245257A}"/>
  <bookViews>
    <workbookView xWindow="-120" yWindow="-120" windowWidth="29040" windowHeight="15720" xr2:uid="{00000000-000D-0000-FFFF-FFFF00000000}"/>
  </bookViews>
  <sheets>
    <sheet name="Pensioenfondsen" sheetId="2" r:id="rId1"/>
  </sheets>
  <definedNames>
    <definedName name="_xlnm.Print_Area" localSheetId="0">Pensioenfondsen!$A$1:$G$17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" i="2" l="1"/>
  <c r="L15" i="2"/>
  <c r="K15" i="2"/>
  <c r="J15" i="2"/>
  <c r="I15" i="2"/>
  <c r="H15" i="2"/>
  <c r="M13" i="2"/>
  <c r="L13" i="2"/>
  <c r="K13" i="2"/>
  <c r="J13" i="2"/>
  <c r="I13" i="2"/>
  <c r="G13" i="2"/>
  <c r="F13" i="2"/>
  <c r="E13" i="2"/>
  <c r="M12" i="2"/>
  <c r="L12" i="2"/>
  <c r="K12" i="2"/>
  <c r="J12" i="2"/>
  <c r="I12" i="2"/>
  <c r="G12" i="2"/>
  <c r="F12" i="2"/>
  <c r="E12" i="2"/>
  <c r="M10" i="2"/>
  <c r="L10" i="2"/>
  <c r="K10" i="2"/>
  <c r="J10" i="2"/>
  <c r="I10" i="2"/>
  <c r="H10" i="2"/>
  <c r="G10" i="2"/>
</calcChain>
</file>

<file path=xl/sharedStrings.xml><?xml version="1.0" encoding="utf-8"?>
<sst xmlns="http://schemas.openxmlformats.org/spreadsheetml/2006/main" count="26" uniqueCount="14">
  <si>
    <t xml:space="preserve">                      Centrale Bank van Suriname</t>
  </si>
  <si>
    <t>Solvabiliteit</t>
  </si>
  <si>
    <t>Dekkingsgraad</t>
  </si>
  <si>
    <t>Rendement</t>
  </si>
  <si>
    <t>Beleggingsopbrengsten/ Balanstotaal</t>
  </si>
  <si>
    <t>Beleggingsopbrengsten/ Totale beleggingen</t>
  </si>
  <si>
    <t>Liquiditeit</t>
  </si>
  <si>
    <t>Pensioenuitkeringen/ Premiebijdragen</t>
  </si>
  <si>
    <t>Jun</t>
  </si>
  <si>
    <t>Dec</t>
  </si>
  <si>
    <t>Sep</t>
  </si>
  <si>
    <t>Mrt</t>
  </si>
  <si>
    <t>Financiële Soliditeitsindicatoren Pensioenfondsen</t>
  </si>
  <si>
    <t>in procenten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</si>
</sst>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Times New Roman"/>
      <family val="1"/>
    </font>
    <font>
      <b/>
      <sz val="12"/>
      <color theme="8" tint="-0.499984740745262"/>
      <name val="Roboto"/>
    </font>
    <font>
      <b/>
      <sz val="16"/>
      <color theme="8" tint="-0.499984740745262"/>
      <name val="Roboto"/>
    </font>
    <font>
      <sz val="14"/>
      <color theme="0"/>
      <name val="Roboto"/>
    </font>
    <font>
      <b/>
      <sz val="14"/>
      <color theme="0"/>
      <name val="Roboto"/>
    </font>
    <font>
      <b/>
      <sz val="14"/>
      <color theme="1"/>
      <name val="Roboto"/>
    </font>
    <font>
      <sz val="14"/>
      <color theme="1"/>
      <name val="Roboto"/>
    </font>
    <font>
      <b/>
      <sz val="16"/>
      <color theme="3" tint="-0.499984740745262"/>
      <name val="Roboto"/>
    </font>
    <font>
      <sz val="14"/>
      <color theme="1"/>
      <name val="Robotot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22">
    <xf numFmtId="0" fontId="0" fillId="0" borderId="0" xfId="0"/>
    <xf numFmtId="0" fontId="2" fillId="0" borderId="0" xfId="0" applyFont="1"/>
    <xf numFmtId="0" fontId="5" fillId="0" borderId="0" xfId="0" applyFont="1"/>
    <xf numFmtId="0" fontId="6" fillId="2" borderId="1" xfId="0" applyFont="1" applyFill="1" applyBorder="1"/>
    <xf numFmtId="0" fontId="9" fillId="0" borderId="1" xfId="0" applyFont="1" applyBorder="1"/>
    <xf numFmtId="0" fontId="7" fillId="2" borderId="1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8" fillId="0" borderId="0" xfId="0" applyFont="1"/>
    <xf numFmtId="0" fontId="8" fillId="3" borderId="2" xfId="0" applyFont="1" applyFill="1" applyBorder="1"/>
    <xf numFmtId="164" fontId="9" fillId="0" borderId="1" xfId="1" applyNumberFormat="1" applyFont="1" applyFill="1" applyBorder="1" applyAlignment="1">
      <alignment horizontal="right"/>
    </xf>
    <xf numFmtId="0" fontId="0" fillId="0" borderId="1" xfId="0" applyBorder="1" applyAlignment="1">
      <alignment horizontal="right"/>
    </xf>
    <xf numFmtId="164" fontId="9" fillId="0" borderId="1" xfId="1" applyNumberFormat="1" applyFont="1" applyFill="1" applyBorder="1"/>
    <xf numFmtId="164" fontId="9" fillId="0" borderId="1" xfId="0" applyNumberFormat="1" applyFont="1" applyBorder="1"/>
    <xf numFmtId="0" fontId="11" fillId="0" borderId="1" xfId="0" applyFont="1" applyBorder="1"/>
    <xf numFmtId="0" fontId="8" fillId="3" borderId="2" xfId="0" applyFont="1" applyFill="1" applyBorder="1" applyAlignment="1">
      <alignment horizontal="center" wrapText="1"/>
    </xf>
    <xf numFmtId="0" fontId="8" fillId="3" borderId="4" xfId="0" applyFont="1" applyFill="1" applyBorder="1" applyAlignment="1">
      <alignment horizontal="center" wrapText="1"/>
    </xf>
    <xf numFmtId="0" fontId="8" fillId="3" borderId="3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2" applyFont="1" applyAlignment="1">
      <alignment horizontal="center" wrapText="1"/>
    </xf>
  </cellXfs>
  <cellStyles count="3">
    <cellStyle name="Normal" xfId="0" builtinId="0"/>
    <cellStyle name="Normal_Appendix SR- Tables 1 &amp; 2 FSI" xfId="2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29441</xdr:colOff>
      <xdr:row>1</xdr:row>
      <xdr:rowOff>157596</xdr:rowOff>
    </xdr:from>
    <xdr:to>
      <xdr:col>1</xdr:col>
      <xdr:colOff>865746</xdr:colOff>
      <xdr:row>5</xdr:row>
      <xdr:rowOff>68984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041" y="348096"/>
          <a:ext cx="833130" cy="8289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T15"/>
  <sheetViews>
    <sheetView tabSelected="1" zoomScaleNormal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G24" sqref="G24"/>
    </sheetView>
  </sheetViews>
  <sheetFormatPr defaultRowHeight="15"/>
  <cols>
    <col min="2" max="2" width="63.140625" bestFit="1" customWidth="1"/>
    <col min="4" max="4" width="9.140625" customWidth="1"/>
    <col min="5" max="5" width="8.7109375" customWidth="1"/>
    <col min="6" max="6" width="11.42578125" customWidth="1"/>
  </cols>
  <sheetData>
    <row r="4" spans="2:20" ht="26.25" customHeight="1">
      <c r="B4" s="2" t="s">
        <v>0</v>
      </c>
      <c r="C4" s="20" t="s">
        <v>12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</row>
    <row r="5" spans="2:20" ht="15.75" customHeight="1">
      <c r="B5" s="1"/>
      <c r="C5" s="21" t="s">
        <v>13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</row>
    <row r="7" spans="2:20" ht="18.75">
      <c r="B7" s="3"/>
      <c r="C7" s="17">
        <v>2023</v>
      </c>
      <c r="D7" s="18"/>
      <c r="E7" s="18"/>
      <c r="F7" s="19"/>
      <c r="G7" s="17">
        <v>2024</v>
      </c>
      <c r="H7" s="18"/>
      <c r="I7" s="18"/>
      <c r="J7" s="19"/>
      <c r="K7" s="17">
        <v>2025</v>
      </c>
      <c r="L7" s="18"/>
      <c r="M7" s="18"/>
      <c r="N7" s="19"/>
      <c r="O7" s="17">
        <v>2026</v>
      </c>
      <c r="P7" s="18"/>
      <c r="Q7" s="18"/>
      <c r="R7" s="19"/>
    </row>
    <row r="8" spans="2:20" ht="18.75">
      <c r="B8" s="3"/>
      <c r="C8" s="5" t="s">
        <v>11</v>
      </c>
      <c r="D8" s="6" t="s">
        <v>8</v>
      </c>
      <c r="E8" s="6" t="s">
        <v>10</v>
      </c>
      <c r="F8" s="6" t="s">
        <v>9</v>
      </c>
      <c r="G8" s="5" t="s">
        <v>11</v>
      </c>
      <c r="H8" s="6" t="s">
        <v>8</v>
      </c>
      <c r="I8" s="6" t="s">
        <v>10</v>
      </c>
      <c r="J8" s="6" t="s">
        <v>9</v>
      </c>
      <c r="K8" s="5" t="s">
        <v>11</v>
      </c>
      <c r="L8" s="6" t="s">
        <v>8</v>
      </c>
      <c r="M8" s="6" t="s">
        <v>10</v>
      </c>
      <c r="N8" s="6" t="s">
        <v>9</v>
      </c>
      <c r="O8" s="5" t="s">
        <v>11</v>
      </c>
      <c r="P8" s="6" t="s">
        <v>8</v>
      </c>
      <c r="Q8" s="6" t="s">
        <v>10</v>
      </c>
      <c r="R8" s="6" t="s">
        <v>9</v>
      </c>
    </row>
    <row r="9" spans="2:20" ht="18.75">
      <c r="B9" s="8" t="s">
        <v>1</v>
      </c>
      <c r="C9" s="14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6"/>
      <c r="S9" s="7"/>
      <c r="T9" s="7"/>
    </row>
    <row r="10" spans="2:20" ht="18.75">
      <c r="B10" s="4" t="s">
        <v>2</v>
      </c>
      <c r="C10" s="11">
        <v>120.557531080533</v>
      </c>
      <c r="D10" s="12">
        <v>121.15444969878099</v>
      </c>
      <c r="E10" s="12">
        <v>115.789409479893</v>
      </c>
      <c r="F10" s="11">
        <v>111.748692705371</v>
      </c>
      <c r="G10" s="11">
        <f>1.35615212699254*100</f>
        <v>135.61521269925402</v>
      </c>
      <c r="H10" s="12">
        <f>1.44768471097853*100</f>
        <v>144.76847109785299</v>
      </c>
      <c r="I10" s="12">
        <f>1.51763210587241*100</f>
        <v>151.76321058724099</v>
      </c>
      <c r="J10" s="11">
        <f>1.37079958899669*100</f>
        <v>137.07995889966901</v>
      </c>
      <c r="K10" s="13">
        <f>1.40323996706958*100</f>
        <v>140.32399670695801</v>
      </c>
      <c r="L10" s="13">
        <f>1.36403917253188*100</f>
        <v>136.40391725318798</v>
      </c>
      <c r="M10" s="13">
        <f>1.31863179517754*100</f>
        <v>131.86317951775399</v>
      </c>
      <c r="N10" s="13">
        <v>134.142610639606</v>
      </c>
      <c r="O10" s="9">
        <v>137.86106573390001</v>
      </c>
      <c r="P10" s="9"/>
      <c r="Q10" s="9"/>
      <c r="R10" s="10"/>
    </row>
    <row r="11" spans="2:20" ht="18.75">
      <c r="B11" s="8" t="s">
        <v>3</v>
      </c>
      <c r="C11" s="14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6"/>
      <c r="S11" s="7"/>
      <c r="T11" s="7"/>
    </row>
    <row r="12" spans="2:20" ht="18.75">
      <c r="B12" s="4" t="s">
        <v>4</v>
      </c>
      <c r="C12" s="11">
        <v>7.6314063579422502</v>
      </c>
      <c r="D12" s="12">
        <v>7.9617055819176707</v>
      </c>
      <c r="E12" s="12">
        <f>0.0542775425139849*100</f>
        <v>5.4277542513984898</v>
      </c>
      <c r="F12" s="11">
        <f>0.0781825303733657*100</f>
        <v>7.8182530373365697</v>
      </c>
      <c r="G12" s="11">
        <f>0.0226726538214968*100</f>
        <v>2.26726538214968</v>
      </c>
      <c r="H12" s="11">
        <v>1.9942615291880548</v>
      </c>
      <c r="I12" s="11">
        <f>0.0426497672239339*100</f>
        <v>4.2649767223933894</v>
      </c>
      <c r="J12" s="11">
        <f>0.0597849812699804*100</f>
        <v>5.9784981269980397</v>
      </c>
      <c r="K12" s="11">
        <f>0.034229201290936*100</f>
        <v>3.4229201290935998</v>
      </c>
      <c r="L12" s="11">
        <f>0.0535600453923603*100</f>
        <v>5.3560045392360296</v>
      </c>
      <c r="M12" s="11">
        <f>0.0693903470647769*100</f>
        <v>6.9390347064776901</v>
      </c>
      <c r="N12" s="11">
        <v>9.8575316519829208</v>
      </c>
      <c r="O12" s="9">
        <v>2.2897277276758299</v>
      </c>
      <c r="P12" s="9"/>
      <c r="Q12" s="9"/>
      <c r="R12" s="10"/>
    </row>
    <row r="13" spans="2:20" ht="18.75">
      <c r="B13" s="4" t="s">
        <v>5</v>
      </c>
      <c r="C13" s="11">
        <v>8.6577856067332988</v>
      </c>
      <c r="D13" s="11">
        <v>9.1665646549414692</v>
      </c>
      <c r="E13" s="11">
        <f>0.0600827245481241*100</f>
        <v>6.0082724548124098</v>
      </c>
      <c r="F13" s="11">
        <f>0.0864856765441891*100</f>
        <v>8.6485676544189101</v>
      </c>
      <c r="G13" s="11">
        <f>0.0247891058242804*100</f>
        <v>2.47891058242804</v>
      </c>
      <c r="H13" s="11">
        <v>2.223924227872784</v>
      </c>
      <c r="I13" s="11">
        <f>0.0471297391668996*100</f>
        <v>4.7129739166899602</v>
      </c>
      <c r="J13" s="11">
        <f>0.0659540287275459*100</f>
        <v>6.5954028727545895</v>
      </c>
      <c r="K13" s="11">
        <f>0.0377665145150023*100</f>
        <v>3.7766514515002299</v>
      </c>
      <c r="L13" s="11">
        <f>0.0601336179492939*100</f>
        <v>6.0133617949293905</v>
      </c>
      <c r="M13" s="11">
        <f>0.0783314039111014*100</f>
        <v>7.83314039111014</v>
      </c>
      <c r="N13" s="11">
        <v>10.9001936227685</v>
      </c>
      <c r="O13" s="9">
        <v>2.5321445483686498</v>
      </c>
      <c r="P13" s="9"/>
      <c r="Q13" s="9"/>
      <c r="R13" s="10"/>
    </row>
    <row r="14" spans="2:20" ht="18.75">
      <c r="B14" s="8" t="s">
        <v>6</v>
      </c>
      <c r="C14" s="14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6"/>
      <c r="S14" s="7"/>
      <c r="T14" s="7"/>
    </row>
    <row r="15" spans="2:20" ht="18.75">
      <c r="B15" s="4" t="s">
        <v>7</v>
      </c>
      <c r="C15" s="11">
        <v>47.510638650542916</v>
      </c>
      <c r="D15" s="11">
        <v>47.362876851649609</v>
      </c>
      <c r="E15" s="11">
        <v>44.463876320251202</v>
      </c>
      <c r="F15" s="11">
        <v>44.463876320251202</v>
      </c>
      <c r="G15" s="11">
        <v>33.15847267506863</v>
      </c>
      <c r="H15" s="11">
        <f>0.408992089573894*100</f>
        <v>40.899208957389398</v>
      </c>
      <c r="I15" s="11">
        <f>0.616359727229219*100</f>
        <v>61.635972722921892</v>
      </c>
      <c r="J15" s="11">
        <f>0.520302148499521*100</f>
        <v>52.030214849952095</v>
      </c>
      <c r="K15" s="11">
        <f>0.298774265902209*100</f>
        <v>29.8774265902209</v>
      </c>
      <c r="L15" s="11">
        <f>0.394287832439631*100</f>
        <v>39.428783243963103</v>
      </c>
      <c r="M15" s="11">
        <f>0.469178779924985*100</f>
        <v>46.917877992498504</v>
      </c>
      <c r="N15" s="11">
        <v>47.813030740761697</v>
      </c>
      <c r="O15" s="9">
        <v>82.676286091481501</v>
      </c>
      <c r="P15" s="9"/>
      <c r="Q15" s="9"/>
      <c r="R15" s="10"/>
    </row>
  </sheetData>
  <mergeCells count="9">
    <mergeCell ref="C14:R14"/>
    <mergeCell ref="G7:J7"/>
    <mergeCell ref="C7:F7"/>
    <mergeCell ref="K7:N7"/>
    <mergeCell ref="C4:R4"/>
    <mergeCell ref="C5:R5"/>
    <mergeCell ref="O7:R7"/>
    <mergeCell ref="C9:R9"/>
    <mergeCell ref="C11:R11"/>
  </mergeCells>
  <pageMargins left="0.25" right="0.25" top="0.75" bottom="0.75" header="0.3" footer="0.3"/>
  <pageSetup paperSize="9" scale="58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Pensioenfondsen</vt:lpstr>
      <vt:lpstr>Pensioenfondsen!Print_Area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svoorn@cbvs.sr</dc:creator>
  <cp:lastModifiedBy>Orveo Read</cp:lastModifiedBy>
  <cp:lastPrinted>2024-01-30T12:13:07Z</cp:lastPrinted>
  <dcterms:created xsi:type="dcterms:W3CDTF">2022-12-09T18:44:38Z</dcterms:created>
  <dcterms:modified xsi:type="dcterms:W3CDTF">2026-05-14T14:25:32Z</dcterms:modified>
</cp:coreProperties>
</file>